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5" windowWidth="19200" windowHeight="118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63" i="1"/>
  <c r="A163"/>
  <c r="F156"/>
  <c r="G156" s="1"/>
  <c r="H156" s="1"/>
  <c r="D138"/>
  <c r="D188"/>
  <c r="A188"/>
  <c r="F188" s="1"/>
  <c r="F181"/>
  <c r="G181" s="1"/>
  <c r="H181" s="1"/>
  <c r="F163"/>
  <c r="A138"/>
  <c r="F138" s="1"/>
  <c r="F131"/>
  <c r="G131" s="1"/>
  <c r="H131" s="1"/>
  <c r="D113"/>
  <c r="F113" s="1"/>
  <c r="A113"/>
  <c r="F106"/>
  <c r="G106" s="1"/>
  <c r="H106" s="1"/>
  <c r="A88"/>
  <c r="F81"/>
  <c r="D63"/>
  <c r="F56"/>
  <c r="A63"/>
  <c r="A38"/>
  <c r="F38" s="1"/>
  <c r="F31"/>
  <c r="G31" s="1"/>
  <c r="H31" s="1"/>
  <c r="F88"/>
  <c r="D88"/>
  <c r="H81"/>
  <c r="G81"/>
  <c r="F63"/>
  <c r="G56"/>
  <c r="H56" s="1"/>
  <c r="D38"/>
  <c r="F13"/>
  <c r="D13"/>
  <c r="A13"/>
  <c r="F6"/>
  <c r="G6" s="1"/>
  <c r="H6" s="1"/>
</calcChain>
</file>

<file path=xl/sharedStrings.xml><?xml version="1.0" encoding="utf-8"?>
<sst xmlns="http://schemas.openxmlformats.org/spreadsheetml/2006/main" count="164" uniqueCount="32">
  <si>
    <t>外徑(mm)</t>
    <phoneticPr fontId="1" type="noConversion"/>
  </si>
  <si>
    <t>內徑(mm)</t>
    <phoneticPr fontId="1" type="noConversion"/>
  </si>
  <si>
    <t>長度(mm)</t>
    <phoneticPr fontId="1" type="noConversion"/>
  </si>
  <si>
    <t xml:space="preserve"> </t>
    <phoneticPr fontId="1" type="noConversion"/>
  </si>
  <si>
    <t>數量(只)</t>
    <phoneticPr fontId="1" type="noConversion"/>
  </si>
  <si>
    <t>單價(元/公斤)</t>
    <phoneticPr fontId="1" type="noConversion"/>
  </si>
  <si>
    <t>重量(公斤/只)</t>
    <phoneticPr fontId="1" type="noConversion"/>
  </si>
  <si>
    <t>總重量(公斤)</t>
    <phoneticPr fontId="1" type="noConversion"/>
  </si>
  <si>
    <t>購買價格(元/公斤)</t>
    <phoneticPr fontId="1" type="noConversion"/>
  </si>
  <si>
    <t>總成本</t>
    <phoneticPr fontId="1" type="noConversion"/>
  </si>
  <si>
    <t>若是跟正昇買空心材料</t>
    <phoneticPr fontId="1" type="noConversion"/>
  </si>
  <si>
    <t>若是買實心棒材</t>
    <phoneticPr fontId="1" type="noConversion"/>
  </si>
  <si>
    <t>SUS304無縫圓管</t>
    <phoneticPr fontId="1" type="noConversion"/>
  </si>
  <si>
    <t>實心要購買的總重量</t>
    <phoneticPr fontId="1" type="noConversion"/>
  </si>
  <si>
    <t>挖掉的廢料總重</t>
    <phoneticPr fontId="1" type="noConversion"/>
  </si>
  <si>
    <t>廢料回收(元/公斤)</t>
    <phoneticPr fontId="1" type="noConversion"/>
  </si>
  <si>
    <t>鑽孔總費用</t>
    <phoneticPr fontId="1" type="noConversion"/>
  </si>
  <si>
    <t>表示請填入相關數據</t>
    <phoneticPr fontId="1" type="noConversion"/>
  </si>
  <si>
    <t>不必填入數據</t>
    <phoneticPr fontId="1" type="noConversion"/>
  </si>
  <si>
    <t>SUS304無縫外六角內圓管</t>
    <phoneticPr fontId="1" type="noConversion"/>
  </si>
  <si>
    <t>SUS304無縫外八角內圓管</t>
    <phoneticPr fontId="1" type="noConversion"/>
  </si>
  <si>
    <t>SUS304無縫外四角內四角管</t>
    <phoneticPr fontId="1" type="noConversion"/>
  </si>
  <si>
    <t>SUS316無縫圓管</t>
    <phoneticPr fontId="1" type="noConversion"/>
  </si>
  <si>
    <t>SUS316無縫外六角內圓管</t>
    <phoneticPr fontId="1" type="noConversion"/>
  </si>
  <si>
    <t>外六角對邊(mm)</t>
    <phoneticPr fontId="1" type="noConversion"/>
  </si>
  <si>
    <t>內圓內徑(mm)</t>
    <phoneticPr fontId="1" type="noConversion"/>
  </si>
  <si>
    <t>外四角長(mm)</t>
    <phoneticPr fontId="1" type="noConversion"/>
  </si>
  <si>
    <t>外四角寬(mm)</t>
    <phoneticPr fontId="1" type="noConversion"/>
  </si>
  <si>
    <t>內四角長(mm)</t>
    <phoneticPr fontId="1" type="noConversion"/>
  </si>
  <si>
    <t>內四角寬(mm)</t>
    <phoneticPr fontId="1" type="noConversion"/>
  </si>
  <si>
    <t>SUS316無縫外四角內四角管</t>
    <phoneticPr fontId="1" type="noConversion"/>
  </si>
  <si>
    <t>SUS316無縫外八角內圓管</t>
    <phoneticPr fontId="1" type="noConversion"/>
  </si>
</sst>
</file>

<file path=xl/styles.xml><?xml version="1.0" encoding="utf-8"?>
<styleSheet xmlns="http://schemas.openxmlformats.org/spreadsheetml/2006/main">
  <fonts count="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3" fillId="3" borderId="0" xfId="2">
      <alignment vertical="center"/>
    </xf>
    <xf numFmtId="0" fontId="2" fillId="2" borderId="0" xfId="1">
      <alignment vertical="center"/>
    </xf>
  </cellXfs>
  <cellStyles count="3">
    <cellStyle name="一般" xfId="0" builtinId="0"/>
    <cellStyle name="中等" xfId="2" builtinId="28"/>
    <cellStyle name="壞" xfId="1" builtin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6"/>
  <sheetViews>
    <sheetView tabSelected="1" topLeftCell="A155" workbookViewId="0">
      <selection activeCell="D188" sqref="D188"/>
    </sheetView>
  </sheetViews>
  <sheetFormatPr defaultRowHeight="16.5"/>
  <cols>
    <col min="1" max="1" width="22.75" bestFit="1" customWidth="1"/>
    <col min="2" max="2" width="20.5" bestFit="1" customWidth="1"/>
    <col min="3" max="3" width="11.625" bestFit="1" customWidth="1"/>
    <col min="4" max="4" width="16.125" bestFit="1" customWidth="1"/>
    <col min="5" max="6" width="13.625" bestFit="1" customWidth="1"/>
    <col min="7" max="7" width="13" bestFit="1" customWidth="1"/>
  </cols>
  <sheetData>
    <row r="1" spans="1:8">
      <c r="A1" t="s">
        <v>12</v>
      </c>
    </row>
    <row r="3" spans="1:8">
      <c r="A3" t="s">
        <v>10</v>
      </c>
    </row>
    <row r="5" spans="1:8">
      <c r="A5" t="s">
        <v>0</v>
      </c>
      <c r="B5" t="s">
        <v>1</v>
      </c>
      <c r="C5" t="s">
        <v>2</v>
      </c>
      <c r="D5" t="s">
        <v>4</v>
      </c>
      <c r="E5" t="s">
        <v>5</v>
      </c>
      <c r="F5" t="s">
        <v>6</v>
      </c>
      <c r="G5" t="s">
        <v>7</v>
      </c>
      <c r="H5" t="s">
        <v>9</v>
      </c>
    </row>
    <row r="6" spans="1:8">
      <c r="A6" s="1">
        <v>0</v>
      </c>
      <c r="B6" s="1">
        <v>0</v>
      </c>
      <c r="C6" s="1">
        <v>0</v>
      </c>
      <c r="D6" s="1">
        <v>0</v>
      </c>
      <c r="E6" s="1">
        <v>0</v>
      </c>
      <c r="F6" s="2">
        <f>A6*A6*C6*0.00622/1000-B6*B6*C6*0.00622/1000</f>
        <v>0</v>
      </c>
      <c r="G6" s="2">
        <f>F6*D6</f>
        <v>0</v>
      </c>
      <c r="H6" s="2">
        <f>G6*E6</f>
        <v>0</v>
      </c>
    </row>
    <row r="8" spans="1:8">
      <c r="C8" t="s">
        <v>3</v>
      </c>
    </row>
    <row r="10" spans="1:8">
      <c r="A10" t="s">
        <v>11</v>
      </c>
    </row>
    <row r="12" spans="1:8">
      <c r="A12" t="s">
        <v>13</v>
      </c>
      <c r="B12" t="s">
        <v>8</v>
      </c>
      <c r="C12" t="s">
        <v>16</v>
      </c>
      <c r="D12" t="s">
        <v>14</v>
      </c>
      <c r="E12" t="s">
        <v>15</v>
      </c>
      <c r="F12" t="s">
        <v>9</v>
      </c>
    </row>
    <row r="13" spans="1:8">
      <c r="A13" s="2">
        <f>A6*A6*D6*C6*0.00622/1000</f>
        <v>0</v>
      </c>
      <c r="B13" s="1">
        <v>0</v>
      </c>
      <c r="C13" s="1">
        <v>0</v>
      </c>
      <c r="D13" s="2">
        <f>B6*B6*C6*D6*0.00622/1000</f>
        <v>0</v>
      </c>
      <c r="E13" s="1">
        <v>0</v>
      </c>
      <c r="F13" s="2">
        <f>A13*B13+C13-D13*E13</f>
        <v>0</v>
      </c>
    </row>
    <row r="20" spans="1:8">
      <c r="A20" s="1"/>
      <c r="B20" t="s">
        <v>17</v>
      </c>
    </row>
    <row r="21" spans="1:8">
      <c r="A21" s="2"/>
      <c r="B21" t="s">
        <v>18</v>
      </c>
    </row>
    <row r="26" spans="1:8">
      <c r="A26" t="s">
        <v>19</v>
      </c>
    </row>
    <row r="28" spans="1:8">
      <c r="A28" t="s">
        <v>10</v>
      </c>
    </row>
    <row r="30" spans="1:8">
      <c r="A30" t="s">
        <v>24</v>
      </c>
      <c r="B30" t="s">
        <v>25</v>
      </c>
      <c r="C30" t="s">
        <v>2</v>
      </c>
      <c r="D30" t="s">
        <v>4</v>
      </c>
      <c r="E30" t="s">
        <v>5</v>
      </c>
      <c r="F30" t="s">
        <v>6</v>
      </c>
      <c r="G30" t="s">
        <v>7</v>
      </c>
      <c r="H30" t="s">
        <v>9</v>
      </c>
    </row>
    <row r="31" spans="1:8">
      <c r="A31" s="1">
        <v>0</v>
      </c>
      <c r="B31" s="1">
        <v>0</v>
      </c>
      <c r="C31" s="1">
        <v>0</v>
      </c>
      <c r="D31" s="1">
        <v>0</v>
      </c>
      <c r="E31" s="1">
        <v>0</v>
      </c>
      <c r="F31" s="2">
        <f>A31*A31*C31*0.0068/1000-B31*B31*C31*0.00622/1000</f>
        <v>0</v>
      </c>
      <c r="G31" s="2">
        <f>F31*D31</f>
        <v>0</v>
      </c>
      <c r="H31" s="2">
        <f>G31*E31</f>
        <v>0</v>
      </c>
    </row>
    <row r="33" spans="1:6">
      <c r="C33" t="s">
        <v>3</v>
      </c>
    </row>
    <row r="35" spans="1:6">
      <c r="A35" t="s">
        <v>11</v>
      </c>
    </row>
    <row r="37" spans="1:6">
      <c r="A37" t="s">
        <v>13</v>
      </c>
      <c r="B37" t="s">
        <v>8</v>
      </c>
      <c r="C37" t="s">
        <v>16</v>
      </c>
      <c r="D37" t="s">
        <v>14</v>
      </c>
      <c r="E37" t="s">
        <v>15</v>
      </c>
      <c r="F37" t="s">
        <v>9</v>
      </c>
    </row>
    <row r="38" spans="1:6">
      <c r="A38" s="2">
        <f>A31*A31*D31*C31*0.0068/1000</f>
        <v>0</v>
      </c>
      <c r="B38" s="1">
        <v>0</v>
      </c>
      <c r="C38" s="1">
        <v>0</v>
      </c>
      <c r="D38" s="2">
        <f>B31*B31*C31*D31*0.00622/1000</f>
        <v>0</v>
      </c>
      <c r="E38" s="1">
        <v>0</v>
      </c>
      <c r="F38" s="2">
        <f>A38*B38+C38-D38*E38</f>
        <v>0</v>
      </c>
    </row>
    <row r="45" spans="1:6">
      <c r="A45" s="1"/>
      <c r="B45" t="s">
        <v>17</v>
      </c>
    </row>
    <row r="46" spans="1:6">
      <c r="A46" s="2"/>
      <c r="B46" t="s">
        <v>18</v>
      </c>
    </row>
    <row r="51" spans="1:8">
      <c r="A51" t="s">
        <v>21</v>
      </c>
    </row>
    <row r="53" spans="1:8">
      <c r="A53" t="s">
        <v>10</v>
      </c>
    </row>
    <row r="55" spans="1:8">
      <c r="A55" t="s">
        <v>26</v>
      </c>
      <c r="B55" t="s">
        <v>27</v>
      </c>
      <c r="C55" t="s">
        <v>2</v>
      </c>
      <c r="D55" t="s">
        <v>4</v>
      </c>
      <c r="E55" t="s">
        <v>5</v>
      </c>
      <c r="F55" t="s">
        <v>6</v>
      </c>
      <c r="G55" t="s">
        <v>7</v>
      </c>
      <c r="H55" t="s">
        <v>9</v>
      </c>
    </row>
    <row r="56" spans="1:8">
      <c r="A56" s="1">
        <v>0</v>
      </c>
      <c r="B56" s="1">
        <v>0</v>
      </c>
      <c r="C56" s="1">
        <v>0</v>
      </c>
      <c r="D56" s="1">
        <v>0</v>
      </c>
      <c r="E56" s="1">
        <v>0</v>
      </c>
      <c r="F56" s="2">
        <f>A56*B56*C56*0.00793/1000-A58*B58*C56*0.00793/1000</f>
        <v>0</v>
      </c>
      <c r="G56" s="2">
        <f>F56*D56</f>
        <v>0</v>
      </c>
      <c r="H56" s="2">
        <f>G56*E56</f>
        <v>0</v>
      </c>
    </row>
    <row r="57" spans="1:8">
      <c r="A57" t="s">
        <v>28</v>
      </c>
      <c r="B57" t="s">
        <v>29</v>
      </c>
    </row>
    <row r="58" spans="1:8">
      <c r="A58" s="1"/>
      <c r="B58" s="1"/>
      <c r="C58" t="s">
        <v>3</v>
      </c>
    </row>
    <row r="60" spans="1:8">
      <c r="A60" t="s">
        <v>11</v>
      </c>
    </row>
    <row r="62" spans="1:8">
      <c r="A62" t="s">
        <v>13</v>
      </c>
      <c r="B62" t="s">
        <v>8</v>
      </c>
      <c r="C62" t="s">
        <v>16</v>
      </c>
      <c r="D62" t="s">
        <v>14</v>
      </c>
      <c r="E62" t="s">
        <v>15</v>
      </c>
      <c r="F62" t="s">
        <v>9</v>
      </c>
    </row>
    <row r="63" spans="1:8">
      <c r="A63" s="2">
        <f>A56*B56*C56*D56*0.00793/1000</f>
        <v>0</v>
      </c>
      <c r="B63" s="1">
        <v>0</v>
      </c>
      <c r="C63" s="1">
        <v>0</v>
      </c>
      <c r="D63" s="2">
        <f>A58*B58*C56*D56*0.00793/1000</f>
        <v>0</v>
      </c>
      <c r="E63" s="1">
        <v>0</v>
      </c>
      <c r="F63" s="2">
        <f>A63*B63+C63-D63*E63</f>
        <v>0</v>
      </c>
    </row>
    <row r="70" spans="1:8">
      <c r="A70" s="1"/>
      <c r="B70" t="s">
        <v>17</v>
      </c>
    </row>
    <row r="71" spans="1:8">
      <c r="A71" s="2"/>
      <c r="B71" t="s">
        <v>18</v>
      </c>
    </row>
    <row r="76" spans="1:8">
      <c r="A76" t="s">
        <v>20</v>
      </c>
    </row>
    <row r="78" spans="1:8">
      <c r="A78" t="s">
        <v>10</v>
      </c>
    </row>
    <row r="80" spans="1:8">
      <c r="A80" t="s">
        <v>0</v>
      </c>
      <c r="B80" t="s">
        <v>1</v>
      </c>
      <c r="C80" t="s">
        <v>2</v>
      </c>
      <c r="D80" t="s">
        <v>4</v>
      </c>
      <c r="E80" t="s">
        <v>5</v>
      </c>
      <c r="F80" t="s">
        <v>6</v>
      </c>
      <c r="G80" t="s">
        <v>7</v>
      </c>
      <c r="H80" t="s">
        <v>9</v>
      </c>
    </row>
    <row r="81" spans="1:8">
      <c r="A81" s="1">
        <v>0</v>
      </c>
      <c r="B81" s="1">
        <v>0</v>
      </c>
      <c r="C81" s="1">
        <v>0</v>
      </c>
      <c r="D81" s="1">
        <v>0</v>
      </c>
      <c r="E81" s="1">
        <v>0</v>
      </c>
      <c r="F81" s="2">
        <f>A81*A81*C81*0.0065/1000-B81*B81*C81*0.00622/1000</f>
        <v>0</v>
      </c>
      <c r="G81" s="2">
        <f>F81*D81</f>
        <v>0</v>
      </c>
      <c r="H81" s="2">
        <f>G81*E81</f>
        <v>0</v>
      </c>
    </row>
    <row r="83" spans="1:8">
      <c r="C83" t="s">
        <v>3</v>
      </c>
    </row>
    <row r="85" spans="1:8">
      <c r="A85" t="s">
        <v>11</v>
      </c>
    </row>
    <row r="87" spans="1:8">
      <c r="A87" t="s">
        <v>13</v>
      </c>
      <c r="B87" t="s">
        <v>8</v>
      </c>
      <c r="C87" t="s">
        <v>16</v>
      </c>
      <c r="D87" t="s">
        <v>14</v>
      </c>
      <c r="E87" t="s">
        <v>15</v>
      </c>
      <c r="F87" t="s">
        <v>9</v>
      </c>
    </row>
    <row r="88" spans="1:8">
      <c r="A88" s="2">
        <f>A81*A81*D81*C81*0.0065/1000</f>
        <v>0</v>
      </c>
      <c r="B88" s="1">
        <v>0</v>
      </c>
      <c r="C88" s="1">
        <v>0</v>
      </c>
      <c r="D88" s="2">
        <f>B81*B81*C81*D81*0.00622/1000</f>
        <v>0</v>
      </c>
      <c r="E88" s="1">
        <v>0</v>
      </c>
      <c r="F88" s="2">
        <f>A88*B88+C88-D88*E88</f>
        <v>0</v>
      </c>
    </row>
    <row r="95" spans="1:8">
      <c r="A95" s="1"/>
      <c r="B95" t="s">
        <v>17</v>
      </c>
    </row>
    <row r="96" spans="1:8">
      <c r="A96" s="2"/>
      <c r="B96" t="s">
        <v>18</v>
      </c>
    </row>
    <row r="101" spans="1:8">
      <c r="A101" t="s">
        <v>22</v>
      </c>
    </row>
    <row r="103" spans="1:8">
      <c r="A103" t="s">
        <v>10</v>
      </c>
    </row>
    <row r="105" spans="1:8">
      <c r="A105" t="s">
        <v>0</v>
      </c>
      <c r="B105" t="s">
        <v>1</v>
      </c>
      <c r="C105" t="s">
        <v>2</v>
      </c>
      <c r="D105" t="s">
        <v>4</v>
      </c>
      <c r="E105" t="s">
        <v>5</v>
      </c>
      <c r="F105" t="s">
        <v>6</v>
      </c>
      <c r="G105" t="s">
        <v>7</v>
      </c>
      <c r="H105" t="s">
        <v>9</v>
      </c>
    </row>
    <row r="106" spans="1:8">
      <c r="A106" s="1">
        <v>0</v>
      </c>
      <c r="B106" s="1">
        <v>0</v>
      </c>
      <c r="C106" s="1">
        <v>0</v>
      </c>
      <c r="D106" s="1">
        <v>0</v>
      </c>
      <c r="E106" s="1">
        <v>0</v>
      </c>
      <c r="F106" s="2">
        <f>A106*A106*C106*0.00626/1000-B106*B106*C106*0.00626/1000</f>
        <v>0</v>
      </c>
      <c r="G106" s="2">
        <f>F106*D106</f>
        <v>0</v>
      </c>
      <c r="H106" s="2">
        <f>G106*E106</f>
        <v>0</v>
      </c>
    </row>
    <row r="108" spans="1:8">
      <c r="C108" t="s">
        <v>3</v>
      </c>
    </row>
    <row r="110" spans="1:8">
      <c r="A110" t="s">
        <v>11</v>
      </c>
    </row>
    <row r="112" spans="1:8">
      <c r="A112" t="s">
        <v>13</v>
      </c>
      <c r="B112" t="s">
        <v>8</v>
      </c>
      <c r="C112" t="s">
        <v>16</v>
      </c>
      <c r="D112" t="s">
        <v>14</v>
      </c>
      <c r="E112" t="s">
        <v>15</v>
      </c>
      <c r="F112" t="s">
        <v>9</v>
      </c>
    </row>
    <row r="113" spans="1:6">
      <c r="A113" s="2">
        <f>A106*A106*D106*C106*0.00626/1000</f>
        <v>0</v>
      </c>
      <c r="B113" s="1">
        <v>0</v>
      </c>
      <c r="C113" s="1">
        <v>0</v>
      </c>
      <c r="D113" s="2">
        <f>B106*B106*C106*D106*0.00626/1000</f>
        <v>0</v>
      </c>
      <c r="E113" s="1">
        <v>0</v>
      </c>
      <c r="F113" s="2">
        <f>A113*B113+C113-D113*E113</f>
        <v>0</v>
      </c>
    </row>
    <row r="120" spans="1:6">
      <c r="A120" s="1"/>
      <c r="B120" t="s">
        <v>17</v>
      </c>
    </row>
    <row r="121" spans="1:6">
      <c r="A121" s="2"/>
      <c r="B121" t="s">
        <v>18</v>
      </c>
    </row>
    <row r="126" spans="1:6">
      <c r="A126" t="s">
        <v>23</v>
      </c>
    </row>
    <row r="128" spans="1:6">
      <c r="A128" t="s">
        <v>10</v>
      </c>
    </row>
    <row r="130" spans="1:8">
      <c r="A130" t="s">
        <v>0</v>
      </c>
      <c r="B130" t="s">
        <v>1</v>
      </c>
      <c r="C130" t="s">
        <v>2</v>
      </c>
      <c r="D130" t="s">
        <v>4</v>
      </c>
      <c r="E130" t="s">
        <v>5</v>
      </c>
      <c r="F130" t="s">
        <v>6</v>
      </c>
      <c r="G130" t="s">
        <v>7</v>
      </c>
      <c r="H130" t="s">
        <v>9</v>
      </c>
    </row>
    <row r="131" spans="1:8">
      <c r="A131" s="1">
        <v>0</v>
      </c>
      <c r="B131" s="1">
        <v>0</v>
      </c>
      <c r="C131" s="1">
        <v>0</v>
      </c>
      <c r="D131" s="1">
        <v>0</v>
      </c>
      <c r="E131" s="1">
        <v>0</v>
      </c>
      <c r="F131" s="2">
        <f>A131*A131*C131*0.0068/1000-B131*B131*C131*0.00626/1000</f>
        <v>0</v>
      </c>
      <c r="G131" s="2">
        <f>F131*D131</f>
        <v>0</v>
      </c>
      <c r="H131" s="2">
        <f>G131*E131</f>
        <v>0</v>
      </c>
    </row>
    <row r="133" spans="1:8">
      <c r="C133" t="s">
        <v>3</v>
      </c>
    </row>
    <row r="135" spans="1:8">
      <c r="A135" t="s">
        <v>11</v>
      </c>
    </row>
    <row r="137" spans="1:8">
      <c r="A137" t="s">
        <v>13</v>
      </c>
      <c r="B137" t="s">
        <v>8</v>
      </c>
      <c r="C137" t="s">
        <v>16</v>
      </c>
      <c r="D137" t="s">
        <v>14</v>
      </c>
      <c r="E137" t="s">
        <v>15</v>
      </c>
      <c r="F137" t="s">
        <v>9</v>
      </c>
    </row>
    <row r="138" spans="1:8">
      <c r="A138" s="2">
        <f>A131*A131*D131*C131*0.0068/1000</f>
        <v>0</v>
      </c>
      <c r="B138" s="1">
        <v>0</v>
      </c>
      <c r="C138" s="1">
        <v>0</v>
      </c>
      <c r="D138" s="2">
        <f>B131*B131*C131*D131*0.00626</f>
        <v>0</v>
      </c>
      <c r="E138" s="1">
        <v>0</v>
      </c>
      <c r="F138" s="2">
        <f>A138*B138+C138-D138*E138</f>
        <v>0</v>
      </c>
    </row>
    <row r="145" spans="1:8">
      <c r="A145" s="1"/>
      <c r="B145" t="s">
        <v>17</v>
      </c>
    </row>
    <row r="146" spans="1:8">
      <c r="A146" s="2"/>
      <c r="B146" t="s">
        <v>18</v>
      </c>
    </row>
    <row r="151" spans="1:8">
      <c r="A151" t="s">
        <v>30</v>
      </c>
    </row>
    <row r="153" spans="1:8">
      <c r="A153" t="s">
        <v>10</v>
      </c>
    </row>
    <row r="155" spans="1:8">
      <c r="A155" t="s">
        <v>26</v>
      </c>
      <c r="B155" t="s">
        <v>27</v>
      </c>
      <c r="C155" t="s">
        <v>2</v>
      </c>
      <c r="D155" t="s">
        <v>4</v>
      </c>
      <c r="E155" t="s">
        <v>5</v>
      </c>
      <c r="F155" t="s">
        <v>6</v>
      </c>
      <c r="G155" t="s">
        <v>7</v>
      </c>
      <c r="H155" t="s">
        <v>9</v>
      </c>
    </row>
    <row r="156" spans="1:8">
      <c r="A156" s="1">
        <v>0</v>
      </c>
      <c r="B156" s="1">
        <v>0</v>
      </c>
      <c r="C156" s="1">
        <v>0</v>
      </c>
      <c r="D156" s="1">
        <v>0</v>
      </c>
      <c r="E156" s="1">
        <v>0</v>
      </c>
      <c r="F156" s="2">
        <f>A156*B156*C156*0.00798/1000-A158*B158*C156*0.00798/1000</f>
        <v>0</v>
      </c>
      <c r="G156" s="2">
        <f>F156*D156</f>
        <v>0</v>
      </c>
      <c r="H156" s="2">
        <f>G156*E156</f>
        <v>0</v>
      </c>
    </row>
    <row r="157" spans="1:8">
      <c r="A157" t="s">
        <v>26</v>
      </c>
      <c r="B157" t="s">
        <v>27</v>
      </c>
    </row>
    <row r="158" spans="1:8">
      <c r="A158" s="1"/>
      <c r="B158" s="1"/>
      <c r="C158" t="s">
        <v>3</v>
      </c>
    </row>
    <row r="160" spans="1:8">
      <c r="A160" t="s">
        <v>11</v>
      </c>
    </row>
    <row r="162" spans="1:6">
      <c r="A162" t="s">
        <v>13</v>
      </c>
      <c r="B162" t="s">
        <v>8</v>
      </c>
      <c r="C162" t="s">
        <v>16</v>
      </c>
      <c r="D162" t="s">
        <v>14</v>
      </c>
      <c r="E162" t="s">
        <v>15</v>
      </c>
      <c r="F162" t="s">
        <v>9</v>
      </c>
    </row>
    <row r="163" spans="1:6">
      <c r="A163" s="2">
        <f>A156*B156*D156*C156*0.00798/1000</f>
        <v>0</v>
      </c>
      <c r="B163" s="1">
        <v>0</v>
      </c>
      <c r="C163" s="1">
        <v>0</v>
      </c>
      <c r="D163" s="2">
        <f>A158*B158*C156*D156*0.00798/1000</f>
        <v>0</v>
      </c>
      <c r="E163" s="1">
        <v>0</v>
      </c>
      <c r="F163" s="2">
        <f>A163*B163+C163-D163*E163</f>
        <v>0</v>
      </c>
    </row>
    <row r="170" spans="1:6">
      <c r="A170" s="1"/>
      <c r="B170" t="s">
        <v>17</v>
      </c>
    </row>
    <row r="171" spans="1:6">
      <c r="A171" s="2"/>
      <c r="B171" t="s">
        <v>18</v>
      </c>
    </row>
    <row r="176" spans="1:6">
      <c r="A176" t="s">
        <v>31</v>
      </c>
    </row>
    <row r="178" spans="1:8">
      <c r="A178" t="s">
        <v>10</v>
      </c>
    </row>
    <row r="180" spans="1:8">
      <c r="A180" t="s">
        <v>0</v>
      </c>
      <c r="B180" t="s">
        <v>1</v>
      </c>
      <c r="C180" t="s">
        <v>2</v>
      </c>
      <c r="D180" t="s">
        <v>4</v>
      </c>
      <c r="E180" t="s">
        <v>5</v>
      </c>
      <c r="F180" t="s">
        <v>6</v>
      </c>
      <c r="G180" t="s">
        <v>7</v>
      </c>
      <c r="H180" t="s">
        <v>9</v>
      </c>
    </row>
    <row r="181" spans="1:8">
      <c r="A181" s="1">
        <v>0</v>
      </c>
      <c r="B181" s="1">
        <v>0</v>
      </c>
      <c r="C181" s="1">
        <v>0</v>
      </c>
      <c r="D181" s="1">
        <v>0</v>
      </c>
      <c r="E181" s="1">
        <v>0</v>
      </c>
      <c r="F181" s="2">
        <f>A181*A181*C181*0.0065/1000-B181*B181*C181*0.00626/1000</f>
        <v>0</v>
      </c>
      <c r="G181" s="2">
        <f>F181*D181</f>
        <v>0</v>
      </c>
      <c r="H181" s="2">
        <f>G181*E181</f>
        <v>0</v>
      </c>
    </row>
    <row r="183" spans="1:8">
      <c r="C183" t="s">
        <v>3</v>
      </c>
    </row>
    <row r="185" spans="1:8">
      <c r="A185" t="s">
        <v>11</v>
      </c>
    </row>
    <row r="187" spans="1:8">
      <c r="A187" t="s">
        <v>13</v>
      </c>
      <c r="B187" t="s">
        <v>8</v>
      </c>
      <c r="C187" t="s">
        <v>16</v>
      </c>
      <c r="D187" t="s">
        <v>14</v>
      </c>
      <c r="E187" t="s">
        <v>15</v>
      </c>
      <c r="F187" t="s">
        <v>9</v>
      </c>
    </row>
    <row r="188" spans="1:8">
      <c r="A188" s="2">
        <f>A181*A181*D181*C181*0.0065/1000</f>
        <v>0</v>
      </c>
      <c r="B188" s="1">
        <v>0</v>
      </c>
      <c r="C188" s="1">
        <v>0</v>
      </c>
      <c r="D188" s="2">
        <f>B181*B181*C181*D181*0.00626/1000</f>
        <v>0</v>
      </c>
      <c r="E188" s="1">
        <v>0</v>
      </c>
      <c r="F188" s="2">
        <f>A188*B188+C188-D188*E188</f>
        <v>0</v>
      </c>
    </row>
    <row r="195" spans="1:2">
      <c r="A195" s="1"/>
      <c r="B195" t="s">
        <v>17</v>
      </c>
    </row>
    <row r="196" spans="1:2">
      <c r="A196" s="2"/>
      <c r="B196" t="s">
        <v>18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2013-10-03T02:51:38Z</dcterms:modified>
</cp:coreProperties>
</file>